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1835"/>
  </bookViews>
  <sheets>
    <sheet name="Příl. č2 ZD Krycí list nabídky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E53" i="1" l="1"/>
  <c r="E52" i="1"/>
  <c r="E51" i="1"/>
  <c r="E50" i="1"/>
  <c r="E49" i="1"/>
  <c r="E48" i="1"/>
  <c r="E47" i="1"/>
  <c r="E58" i="1"/>
  <c r="E59" i="1"/>
  <c r="E60" i="1"/>
  <c r="E61" i="1"/>
  <c r="E63" i="1"/>
  <c r="E64" i="1"/>
  <c r="E54" i="1" l="1"/>
  <c r="E122" i="1"/>
  <c r="E120" i="1"/>
  <c r="E119" i="1"/>
  <c r="E113" i="1"/>
  <c r="E123" i="1"/>
  <c r="E121" i="1"/>
  <c r="E117" i="1"/>
  <c r="E116" i="1"/>
  <c r="E114" i="1"/>
  <c r="E112" i="1"/>
  <c r="E111" i="1"/>
  <c r="E110" i="1"/>
  <c r="E109" i="1"/>
  <c r="E104" i="1"/>
  <c r="E102" i="1"/>
  <c r="E99" i="1"/>
  <c r="E98" i="1"/>
  <c r="E105" i="1"/>
  <c r="E103" i="1"/>
  <c r="E100" i="1"/>
  <c r="E97" i="1"/>
  <c r="E41" i="1"/>
  <c r="E40" i="1"/>
  <c r="E39" i="1"/>
  <c r="E28" i="1"/>
  <c r="E24" i="1"/>
  <c r="E23" i="1"/>
  <c r="E93" i="1"/>
  <c r="E92" i="1"/>
  <c r="E91" i="1"/>
  <c r="E90" i="1"/>
  <c r="E86" i="1"/>
  <c r="E85" i="1"/>
  <c r="E81" i="1"/>
  <c r="E80" i="1"/>
  <c r="E79" i="1"/>
  <c r="E78" i="1"/>
  <c r="E77" i="1"/>
  <c r="E76" i="1"/>
  <c r="E75" i="1"/>
  <c r="E74" i="1"/>
  <c r="E73" i="1"/>
  <c r="E72" i="1"/>
  <c r="E71" i="1"/>
  <c r="E70" i="1"/>
  <c r="E66" i="1"/>
  <c r="E65" i="1"/>
  <c r="E42" i="1"/>
  <c r="E37" i="1"/>
  <c r="E36" i="1"/>
  <c r="E35" i="1"/>
  <c r="E34" i="1"/>
  <c r="E33" i="1"/>
  <c r="E26" i="1"/>
  <c r="E25" i="1"/>
  <c r="E43" i="1" l="1"/>
  <c r="E106" i="1"/>
  <c r="E124" i="1"/>
  <c r="E94" i="1"/>
  <c r="E87" i="1"/>
  <c r="E82" i="1"/>
  <c r="E67" i="1"/>
  <c r="E29" i="1"/>
  <c r="E126" i="1" s="1"/>
  <c r="E127" i="1" l="1"/>
  <c r="E128" i="1" s="1"/>
</calcChain>
</file>

<file path=xl/sharedStrings.xml><?xml version="1.0" encoding="utf-8"?>
<sst xmlns="http://schemas.openxmlformats.org/spreadsheetml/2006/main" count="239" uniqueCount="116">
  <si>
    <t>KRYCÍ LIST NABÍDKY</t>
  </si>
  <si>
    <t>ZADAVATEL</t>
  </si>
  <si>
    <t>Název</t>
  </si>
  <si>
    <t>Městská část Praha 4</t>
  </si>
  <si>
    <t>Sídlo</t>
  </si>
  <si>
    <t>Antala Staška 2059/80b, 140 46 Praha 4 – Krč</t>
  </si>
  <si>
    <t>IČO</t>
  </si>
  <si>
    <t>00063584</t>
  </si>
  <si>
    <t>DODAVATEL</t>
  </si>
  <si>
    <t>Adresa pro poštovní styk</t>
  </si>
  <si>
    <t>Právní forma dodavatele/spisová značka v obchodním rejstříku</t>
  </si>
  <si>
    <t>IČO/DIČ</t>
  </si>
  <si>
    <t>Forma podniku dodavatele</t>
  </si>
  <si>
    <t>Dodavatel uvede, zdali je malým, středním nebo velkým podnikem dle Doporučení Komise č. 2003/361/ES, o definici mikropodniků, malých a středních podniků</t>
  </si>
  <si>
    <t>Osoba oprávněná jednat za dodavatele</t>
  </si>
  <si>
    <t>Kontaktní osoba (jméno, pracovní zařazení)</t>
  </si>
  <si>
    <t>Telefon/mail</t>
  </si>
  <si>
    <t>Podrobné členění nabídkové ceny</t>
  </si>
  <si>
    <t>Soupis dodávek a služeb s výkazem výměr</t>
  </si>
  <si>
    <t>Obnova stávajících hraničních síťových prvků</t>
  </si>
  <si>
    <t>Popis</t>
  </si>
  <si>
    <t>Počet</t>
  </si>
  <si>
    <t>Jednotka</t>
  </si>
  <si>
    <t>Cena/j</t>
  </si>
  <si>
    <t>Cena celkem</t>
  </si>
  <si>
    <t>Dodávka HW</t>
  </si>
  <si>
    <t>SW01 až SW04: 24-portový přepínač (switch) 1Gbps s 8 SFP+ porty 10Gbps</t>
  </si>
  <si>
    <t>ks</t>
  </si>
  <si>
    <t>Stackovací kabely</t>
  </si>
  <si>
    <t>Stackovací napájecí kabely</t>
  </si>
  <si>
    <t>Instalace a konfigurace</t>
  </si>
  <si>
    <t>MD</t>
  </si>
  <si>
    <t>24 portový hraniční switch</t>
  </si>
  <si>
    <t>Celkem</t>
  </si>
  <si>
    <t>Obnova stávajících WLAN síťových prvků</t>
  </si>
  <si>
    <t>WLAN Access Point</t>
  </si>
  <si>
    <t>HW WLAN controller</t>
  </si>
  <si>
    <t>48 portový POE switch pro připojení AP</t>
  </si>
  <si>
    <t>24 portový POE switch pro připojení AP</t>
  </si>
  <si>
    <t>Deinstalace stávajících AP, nové instalace a konfigurace</t>
  </si>
  <si>
    <r>
      <t xml:space="preserve">Servisní a technická podpora výrobce min. v režimu (NBD 8x5) na 36 měsíců </t>
    </r>
    <r>
      <rPr>
        <sz val="12"/>
        <color rgb="FF000000"/>
        <rFont val="Arial"/>
        <family val="2"/>
      </rPr>
      <t>pro</t>
    </r>
    <r>
      <rPr>
        <b/>
        <sz val="12"/>
        <color rgb="FF000000"/>
        <rFont val="Arial"/>
        <family val="2"/>
        <charset val="238"/>
      </rPr>
      <t xml:space="preserve"> </t>
    </r>
  </si>
  <si>
    <t xml:space="preserve"> - pro WLAN Access Point</t>
  </si>
  <si>
    <t xml:space="preserve"> - AP HW WLAN controller</t>
  </si>
  <si>
    <t xml:space="preserve"> - 48 portový PoE switch pro připojení AP</t>
  </si>
  <si>
    <t xml:space="preserve"> - 24 portový PoE switch pro připojení AP</t>
  </si>
  <si>
    <t>Obměna a rozšíření zabezpečení perimetru sítě zadavatele – NGFW cluster HA/DR</t>
  </si>
  <si>
    <t>NGFW|NGIPS security appliance</t>
  </si>
  <si>
    <t>Propojovací kabely DAC SFP+</t>
  </si>
  <si>
    <t>Napájecí kabely</t>
  </si>
  <si>
    <t>Management appliance (HW nebo VM) pro řízení a logování celého NGFW řešení vč. všech potřebných licencí (OS / DB apod.) s technická podpora výrobce NGFW v režimu min. (NBD 8x5) na 36 měsíců</t>
  </si>
  <si>
    <t xml:space="preserve"> - Technická podpora výrobce NGFW v režimu min. (NBD 8x5) na 36 měsíců - subscription</t>
  </si>
  <si>
    <t xml:space="preserve"> - Hardware podpora – záruka na zařízení formou výměny „Kus za kus“ nebo opravy v režimu min. (NBD 8x5) na 36 měsíců</t>
  </si>
  <si>
    <t xml:space="preserve">Dokumentace projektu a dodaného řešení </t>
  </si>
  <si>
    <t>Rozšíření dohledového systému dohledového centra –  Antala Staška</t>
  </si>
  <si>
    <t>IP dome kamera, 1,3MP, f=2,8-12mm, IR 30m, IP67, IK10</t>
  </si>
  <si>
    <t>Kabel U/UTP Cat.5e 4x2xAWG24, PVC, box 305m, vč. pokládky</t>
  </si>
  <si>
    <t>m</t>
  </si>
  <si>
    <t>19" patchpanel pro max. 24 keystone,neosazený, 1U, vč. instalace</t>
  </si>
  <si>
    <t>Keystone modul RJ45 nestíněný, Cat.5e, vč. zapojení</t>
  </si>
  <si>
    <t>Konektor RJ45, Cat.5e, nestíněný, na drát, vč. zapojení</t>
  </si>
  <si>
    <t>Propoj. kabel, Cat.5e nestíněný,2xRJ-45, délka 2m</t>
  </si>
  <si>
    <t>Měření vývodu RJ45, Cat.5e</t>
  </si>
  <si>
    <t>Drobný elektrotechnický materiál (konektory, příchytky, chráničky, PVC lišty atp.)</t>
  </si>
  <si>
    <t>kpl</t>
  </si>
  <si>
    <t>Instalace kabelových tras</t>
  </si>
  <si>
    <t>Instalace a nasměrování kamer</t>
  </si>
  <si>
    <t>h</t>
  </si>
  <si>
    <t>Základní konfigurace kamer</t>
  </si>
  <si>
    <t>Integrace kamer do NVR</t>
  </si>
  <si>
    <t>Zkvalitnění příjmu mobilního signálu v 1NP a 1 PP Antala Staška</t>
  </si>
  <si>
    <t>Třípásmový zesilovač mobilního signálu pro pásma GSM, EGSM a LTE a LTE+ včetně příslušenství</t>
  </si>
  <si>
    <t>Instalace zesilovačů mobilního signálu</t>
  </si>
  <si>
    <t>Ostatní činnosti</t>
  </si>
  <si>
    <t xml:space="preserve">Koordinační a integrační činnosti v rámci projektu </t>
  </si>
  <si>
    <t xml:space="preserve">Školení administrátorů pro CISCO řešení </t>
  </si>
  <si>
    <t>Projektová dokumentace</t>
  </si>
  <si>
    <t>Doprava</t>
  </si>
  <si>
    <t>Zabezpečení bezpečnosti webových aplikací úřadu vč. konfigurační a provozní podpory</t>
  </si>
  <si>
    <t>Změna systému uchovávání informací o identitách uživatelů či správců s napojením na stávající nebo k tomu zřízené adresářové služby vč. vazby na již provozovaný systém MFA</t>
  </si>
  <si>
    <t> MD</t>
  </si>
  <si>
    <t>Migrace všech prostředí webových aplikací do OnPremise prostředí zadavatele vč. separace management rozhraní od veřejné publikační vrstvy vč. integrace s virtualizačním prostředí</t>
  </si>
  <si>
    <t>Dodávka řešení pro bezpečnost webových aplikací, které bude splňovat požadované parametry specifikované v příloze č. 1 s garantovanou podporou (ze strany výrobce) - nákup prostředí</t>
  </si>
  <si>
    <t>Finální ověření funkčnosti řešení a účinnosti nasazených opatření, prokazující nápravu předchozích nálezů formou externího penetračního testu na služby http/https publikované do sítě Internet.</t>
  </si>
  <si>
    <t xml:space="preserve"> - Technická podpora výrobce WAF v režimu min. (NBD 8x5) na 36 měsíců - subscription</t>
  </si>
  <si>
    <t xml:space="preserve"> - Konfigurační podpora pro řešení WAF – 1měsíc ze strany dodavatele a dostupností prostředí eskalace problémů 24x7</t>
  </si>
  <si>
    <t>měsíců</t>
  </si>
  <si>
    <t>Zajištění služeb vysoké dostupnosti, integrace do prostředí s využitím stávajících HW i SW prostředků a orchestrace DR scénářů pro případ výpadku služeb mezi primárním a záložním datovým centrem úřadu s využitím integrovaného zálohování pro účely DR</t>
  </si>
  <si>
    <t>Analýzu všech systémů, jejich vzájemných vazeb, jak pro případ zálohování, tak především pro případ obnovy i pro DR workflow,  které by měl být výstupem této analýzy a posloužit co by podklad pro automatizovaný systém zajišťující orchestraci přechodu z primární do záložní lokality a hlavně zpět, po odstranění příčin výpadku primárního DC.</t>
  </si>
  <si>
    <t>Periodická aktualizace DR plánů podle aktuálního stavu vč. zprávy a návrhu náprav - jednou za rok               (2. a 3 rok)</t>
  </si>
  <si>
    <t>Dodávka Backup deduplikační appliance/serveru – primární lokalita s min. kapacitou 35TiB</t>
  </si>
  <si>
    <t>Dodávka Backup deduplikační appliance/serveru – záložní lokalita s min. kapacitou 35TiB a funkcionalitou WORM</t>
  </si>
  <si>
    <t>Zálohovací software pro zálohování min. 20 TB zdroj dat a s rezervou 50% pro další roky</t>
  </si>
  <si>
    <t>TB</t>
  </si>
  <si>
    <t>Orchestrační systém pro DR testování a řízení v případě výpadku PDC (pro aktivní VM)</t>
  </si>
  <si>
    <t>VM</t>
  </si>
  <si>
    <t xml:space="preserve"> - softwarové řešení pro orchestrační platformu</t>
  </si>
  <si>
    <t xml:space="preserve"> - softwarové řešení pro kapacitní zálohování</t>
  </si>
  <si>
    <t xml:space="preserve"> - Backup deduplikační appliance/ server – primární lokalita</t>
  </si>
  <si>
    <t xml:space="preserve"> - Backup deduplikační appliance/server – záložní lokalita</t>
  </si>
  <si>
    <t>Instalace a konfigurace DR platformy a orchestrace</t>
  </si>
  <si>
    <t>Instalace a konfigurace řešení pro zálohování v režimu DR vč. testů obnov</t>
  </si>
  <si>
    <t>Dokumentace projektu a dodaného řešení (DR + Backup)</t>
  </si>
  <si>
    <t>Celková nabídková cena</t>
  </si>
  <si>
    <t>CELKEM bez DPH</t>
  </si>
  <si>
    <t>DPH 21%</t>
  </si>
  <si>
    <t>CELKEM včetně DPH 21%</t>
  </si>
  <si>
    <t>V …………………………… dne ……………</t>
  </si>
  <si>
    <t>Jméno, příjmení a podpis osoby,                                        oprávněné jednat jménem účastníka</t>
  </si>
  <si>
    <t>Rozvody pro WLAN - Antala Staška</t>
  </si>
  <si>
    <r>
      <t xml:space="preserve">v zadávacím řízení, vedeném v otevřeném řízení, k zadání veřejné zakázky na dodávky                                                                                                                                                               </t>
    </r>
    <r>
      <rPr>
        <b/>
        <sz val="12"/>
        <color rgb="FF000000"/>
        <rFont val="Arial"/>
        <family val="2"/>
        <charset val="238"/>
      </rPr>
      <t>„Obnova, rozšíření a zabezpečení komunikační a systémové infrastruktury“</t>
    </r>
  </si>
  <si>
    <r>
      <t xml:space="preserve">Servisní a technická podpora výrobce min. v režimu (NBD 8x5) na 36 měsíců </t>
    </r>
    <r>
      <rPr>
        <sz val="12"/>
        <color rgb="FF000000"/>
        <rFont val="Arial"/>
        <family val="2"/>
      </rPr>
      <t>pro:</t>
    </r>
  </si>
  <si>
    <r>
      <t xml:space="preserve">Servisní a technická podpora výrobce min. v režimu (NBD 8x5) na 36 měsíců </t>
    </r>
    <r>
      <rPr>
        <sz val="12"/>
        <color rgb="FF000000"/>
        <rFont val="Arial"/>
        <family val="2"/>
      </rPr>
      <t>pro:</t>
    </r>
    <r>
      <rPr>
        <b/>
        <sz val="12"/>
        <color rgb="FF000000"/>
        <rFont val="Arial"/>
        <family val="2"/>
        <charset val="238"/>
      </rPr>
      <t xml:space="preserve"> </t>
    </r>
  </si>
  <si>
    <r>
      <rPr>
        <b/>
        <sz val="12"/>
        <color theme="1"/>
        <rFont val="Arial"/>
        <family val="2"/>
      </rPr>
      <t>Servisní a technická podpora výrobce min. v režimu (NBD 8x5) na 36 měsíců</t>
    </r>
    <r>
      <rPr>
        <sz val="12"/>
        <color theme="1"/>
        <rFont val="Arial"/>
        <family val="2"/>
        <charset val="238"/>
      </rPr>
      <t xml:space="preserve"> pro: </t>
    </r>
  </si>
  <si>
    <r>
      <rPr>
        <b/>
        <sz val="12"/>
        <color theme="1"/>
        <rFont val="Arial"/>
        <family val="2"/>
      </rPr>
      <t xml:space="preserve">Servisní a technická podpora výrobce v režimu (24x7x365) na 36 měsíců </t>
    </r>
    <r>
      <rPr>
        <sz val="12"/>
        <color theme="1"/>
        <rFont val="Arial"/>
        <family val="2"/>
      </rPr>
      <t xml:space="preserve">pro:  </t>
    </r>
  </si>
  <si>
    <r>
      <rPr>
        <b/>
        <sz val="12"/>
        <color theme="1"/>
        <rFont val="Arial"/>
        <family val="2"/>
      </rPr>
      <t xml:space="preserve">Servisní a technická podpora výrobce min. v režimu (NBD 8x5) na 36 měsíců </t>
    </r>
    <r>
      <rPr>
        <sz val="12"/>
        <color theme="1"/>
        <rFont val="Arial"/>
        <family val="2"/>
      </rPr>
      <t xml:space="preserve">pro: </t>
    </r>
  </si>
  <si>
    <r>
      <t>Jakožto účastník dále prohlašuji, že shora uvedená celková nabídková cena za provedení veřejné zakázky s názvem „</t>
    </r>
    <r>
      <rPr>
        <b/>
        <sz val="12"/>
        <color theme="1"/>
        <rFont val="Arial"/>
        <family val="2"/>
        <charset val="238"/>
      </rPr>
      <t>Obnova, rozšíření a zabezpečení komunikační a systémové infrastruktury</t>
    </r>
    <r>
      <rPr>
        <sz val="12"/>
        <color theme="1"/>
        <rFont val="Arial"/>
        <family val="2"/>
        <charset val="238"/>
      </rPr>
      <t>“ zahrnuje veškeré náklady, které účastníkovi vzniknou v souvislosti s plněním veřejné zakázky, je stanovena po dobu platnosti a účinnosti smlouvy a její překročení je možné pouze při splnění podmínek v zadávací dokumentaci, resp. návrhu smlouvy. Nabídková cena je stanovena jako nejvýše přípustná. Další podmínky pro překročení nabídkové ceny jsou uvedeny v návrhu smlouvy.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</si>
</sst>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2" formatCode="_-* #,##0\ &quot;Kč&quot;_-;\-* #,##0\ &quot;Kč&quot;_-;_-* &quot;-&quot;\ &quot;Kč&quot;_-;_-@_-"/>
    <numFmt numFmtId="164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b/>
      <sz val="16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7" fillId="2" borderId="14" xfId="0" applyFont="1" applyFill="1" applyBorder="1" applyAlignment="1" applyProtection="1">
      <alignment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left" vertical="center" wrapText="1"/>
    </xf>
    <xf numFmtId="0" fontId="0" fillId="0" borderId="0" xfId="0" applyProtection="1">
      <protection locked="0"/>
    </xf>
    <xf numFmtId="8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7" fillId="0" borderId="4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33" xfId="0" applyFont="1" applyBorder="1" applyProtection="1">
      <protection locked="0"/>
    </xf>
    <xf numFmtId="0" fontId="7" fillId="0" borderId="34" xfId="0" applyFont="1" applyBorder="1" applyProtection="1"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2" fontId="3" fillId="0" borderId="15" xfId="0" applyNumberFormat="1" applyFont="1" applyBorder="1" applyAlignment="1" applyProtection="1">
      <alignment horizontal="center" vertical="center" wrapText="1"/>
    </xf>
    <xf numFmtId="42" fontId="3" fillId="0" borderId="16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</xf>
    <xf numFmtId="8" fontId="2" fillId="0" borderId="16" xfId="0" applyNumberFormat="1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left" vertical="center" wrapText="1"/>
    </xf>
    <xf numFmtId="8" fontId="3" fillId="0" borderId="16" xfId="0" applyNumberFormat="1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left" vertical="center" wrapText="1" indent="2"/>
    </xf>
    <xf numFmtId="8" fontId="2" fillId="0" borderId="16" xfId="0" applyNumberFormat="1" applyFont="1" applyFill="1" applyBorder="1" applyAlignment="1" applyProtection="1">
      <alignment horizontal="center" vertical="center" wrapText="1"/>
    </xf>
    <xf numFmtId="8" fontId="3" fillId="0" borderId="16" xfId="0" applyNumberFormat="1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left" vertical="center" wrapText="1" indent="2"/>
    </xf>
    <xf numFmtId="0" fontId="11" fillId="2" borderId="14" xfId="0" applyFont="1" applyFill="1" applyBorder="1" applyAlignment="1" applyProtection="1">
      <alignment vertical="center" wrapText="1"/>
    </xf>
    <xf numFmtId="0" fontId="2" fillId="0" borderId="14" xfId="0" applyFont="1" applyBorder="1" applyAlignment="1" applyProtection="1">
      <alignment wrapText="1"/>
    </xf>
    <xf numFmtId="0" fontId="2" fillId="5" borderId="14" xfId="0" applyFont="1" applyFill="1" applyBorder="1" applyAlignment="1" applyProtection="1">
      <alignment vertical="center" wrapText="1"/>
    </xf>
    <xf numFmtId="8" fontId="3" fillId="0" borderId="20" xfId="0" applyNumberFormat="1" applyFont="1" applyBorder="1" applyAlignment="1" applyProtection="1">
      <alignment horizontal="center" vertical="center" wrapText="1"/>
    </xf>
    <xf numFmtId="164" fontId="3" fillId="0" borderId="12" xfId="0" applyNumberFormat="1" applyFont="1" applyBorder="1" applyAlignment="1" applyProtection="1">
      <alignment vertical="center"/>
    </xf>
    <xf numFmtId="164" fontId="8" fillId="0" borderId="16" xfId="0" applyNumberFormat="1" applyFont="1" applyBorder="1" applyAlignment="1" applyProtection="1">
      <alignment vertical="center"/>
    </xf>
    <xf numFmtId="164" fontId="8" fillId="0" borderId="24" xfId="0" applyNumberFormat="1" applyFont="1" applyBorder="1" applyAlignment="1" applyProtection="1">
      <alignment vertical="center"/>
    </xf>
    <xf numFmtId="0" fontId="8" fillId="2" borderId="21" xfId="0" applyFont="1" applyFill="1" applyBorder="1" applyAlignment="1" applyProtection="1">
      <alignment horizontal="left" vertical="center" wrapText="1"/>
    </xf>
    <xf numFmtId="0" fontId="8" fillId="2" borderId="30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left" vertical="center" wrapText="1"/>
    </xf>
    <xf numFmtId="0" fontId="12" fillId="2" borderId="13" xfId="0" applyFont="1" applyFill="1" applyBorder="1" applyAlignment="1" applyProtection="1">
      <alignment horizontal="left" vertical="center" wrapText="1"/>
    </xf>
    <xf numFmtId="0" fontId="7" fillId="2" borderId="27" xfId="0" applyFont="1" applyFill="1" applyBorder="1" applyAlignment="1" applyProtection="1">
      <alignment horizontal="left" vertical="center" wrapText="1"/>
    </xf>
    <xf numFmtId="0" fontId="7" fillId="2" borderId="28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34" xfId="0" applyFont="1" applyBorder="1" applyAlignment="1" applyProtection="1">
      <alignment horizontal="center" wrapText="1"/>
      <protection locked="0"/>
    </xf>
    <xf numFmtId="0" fontId="7" fillId="0" borderId="35" xfId="0" applyFont="1" applyBorder="1" applyAlignment="1" applyProtection="1">
      <alignment horizontal="center" wrapText="1"/>
      <protection locked="0"/>
    </xf>
    <xf numFmtId="0" fontId="8" fillId="2" borderId="17" xfId="0" applyFont="1" applyFill="1" applyBorder="1" applyAlignment="1" applyProtection="1">
      <alignment horizontal="left" vertical="center" wrapText="1"/>
    </xf>
    <xf numFmtId="0" fontId="8" fillId="2" borderId="32" xfId="0" applyFont="1" applyFill="1" applyBorder="1" applyAlignment="1" applyProtection="1">
      <alignment horizontal="left" vertical="center" wrapText="1"/>
    </xf>
    <xf numFmtId="0" fontId="8" fillId="2" borderId="39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25" xfId="0" applyFont="1" applyFill="1" applyBorder="1" applyAlignment="1" applyProtection="1">
      <alignment horizontal="left" vertical="center"/>
    </xf>
    <xf numFmtId="0" fontId="3" fillId="2" borderId="40" xfId="0" applyFont="1" applyFill="1" applyBorder="1" applyAlignment="1" applyProtection="1">
      <alignment horizontal="left" vertical="center"/>
    </xf>
    <xf numFmtId="0" fontId="8" fillId="2" borderId="13" xfId="0" applyFont="1" applyFill="1" applyBorder="1" applyAlignment="1" applyProtection="1">
      <alignment horizontal="left" vertical="center"/>
    </xf>
    <xf numFmtId="0" fontId="8" fillId="2" borderId="27" xfId="0" applyFont="1" applyFill="1" applyBorder="1" applyAlignment="1" applyProtection="1">
      <alignment horizontal="left" vertical="center"/>
    </xf>
    <xf numFmtId="0" fontId="8" fillId="2" borderId="29" xfId="0" applyFont="1" applyFill="1" applyBorder="1" applyAlignment="1" applyProtection="1">
      <alignment horizontal="left" vertical="center"/>
    </xf>
    <xf numFmtId="0" fontId="8" fillId="2" borderId="21" xfId="0" applyFont="1" applyFill="1" applyBorder="1" applyAlignment="1" applyProtection="1">
      <alignment horizontal="left" vertical="center"/>
    </xf>
    <xf numFmtId="0" fontId="8" fillId="2" borderId="30" xfId="0" applyFont="1" applyFill="1" applyBorder="1" applyAlignment="1" applyProtection="1">
      <alignment horizontal="left" vertical="center"/>
    </xf>
    <xf numFmtId="0" fontId="8" fillId="2" borderId="31" xfId="0" applyFont="1" applyFill="1" applyBorder="1" applyAlignment="1" applyProtection="1">
      <alignment horizontal="left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left" vertical="center" wrapText="1"/>
    </xf>
    <xf numFmtId="0" fontId="8" fillId="2" borderId="27" xfId="0" applyFont="1" applyFill="1" applyBorder="1" applyAlignment="1" applyProtection="1">
      <alignment horizontal="left" vertical="center" wrapText="1"/>
    </xf>
    <xf numFmtId="0" fontId="8" fillId="2" borderId="29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left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8" fillId="3" borderId="27" xfId="0" applyFont="1" applyFill="1" applyBorder="1" applyAlignment="1" applyProtection="1">
      <alignment horizontal="center" vertical="center" wrapText="1"/>
    </xf>
    <xf numFmtId="0" fontId="8" fillId="3" borderId="2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left" vertical="center" wrapText="1"/>
      <protection locked="0"/>
    </xf>
    <xf numFmtId="0" fontId="2" fillId="4" borderId="15" xfId="0" applyFont="1" applyFill="1" applyBorder="1" applyAlignment="1" applyProtection="1">
      <alignment horizontal="left" vertical="center" wrapText="1"/>
      <protection locked="0"/>
    </xf>
    <xf numFmtId="0" fontId="2" fillId="4" borderId="16" xfId="0" applyFont="1" applyFill="1" applyBorder="1" applyAlignment="1" applyProtection="1">
      <alignment horizontal="left" vertical="center" wrapText="1"/>
      <protection locked="0"/>
    </xf>
    <xf numFmtId="0" fontId="2" fillId="4" borderId="22" xfId="0" applyFont="1" applyFill="1" applyBorder="1" applyAlignment="1" applyProtection="1">
      <alignment horizontal="left" vertical="center" wrapText="1"/>
      <protection locked="0"/>
    </xf>
    <xf numFmtId="0" fontId="2" fillId="4" borderId="23" xfId="0" applyFont="1" applyFill="1" applyBorder="1" applyAlignment="1" applyProtection="1">
      <alignment horizontal="left" vertical="center" wrapText="1"/>
      <protection locked="0"/>
    </xf>
    <xf numFmtId="0" fontId="2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6" fillId="0" borderId="36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49" fontId="2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</xf>
    <xf numFmtId="49" fontId="2" fillId="0" borderId="18" xfId="0" applyNumberFormat="1" applyFont="1" applyBorder="1" applyAlignment="1" applyProtection="1">
      <alignment horizontal="left" vertical="center" wrapText="1"/>
    </xf>
    <xf numFmtId="49" fontId="2" fillId="0" borderId="19" xfId="0" applyNumberFormat="1" applyFont="1" applyBorder="1" applyAlignment="1" applyProtection="1">
      <alignment horizontal="left" vertical="center" wrapText="1"/>
    </xf>
    <xf numFmtId="49" fontId="2" fillId="0" borderId="20" xfId="0" applyNumberFormat="1" applyFont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6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6"/>
  <sheetViews>
    <sheetView tabSelected="1" zoomScale="90" zoomScaleNormal="90" workbookViewId="0">
      <selection activeCell="M19" sqref="M19"/>
    </sheetView>
  </sheetViews>
  <sheetFormatPr defaultRowHeight="15" x14ac:dyDescent="0.25"/>
  <cols>
    <col min="1" max="1" width="99.7109375" style="4" customWidth="1"/>
    <col min="2" max="2" width="10.28515625" style="4" customWidth="1"/>
    <col min="3" max="3" width="12.140625" style="4" customWidth="1"/>
    <col min="4" max="5" width="25.7109375" style="4" customWidth="1"/>
    <col min="6" max="6" width="17.5703125" style="4" customWidth="1"/>
    <col min="7" max="16384" width="9.140625" style="4"/>
  </cols>
  <sheetData>
    <row r="1" spans="1:5" ht="20.25" x14ac:dyDescent="0.25">
      <c r="A1" s="100" t="s">
        <v>0</v>
      </c>
      <c r="B1" s="101"/>
      <c r="C1" s="101"/>
      <c r="D1" s="101"/>
      <c r="E1" s="102"/>
    </row>
    <row r="2" spans="1:5" ht="15" customHeight="1" x14ac:dyDescent="0.25">
      <c r="A2" s="103" t="s">
        <v>109</v>
      </c>
      <c r="B2" s="104"/>
      <c r="C2" s="104"/>
      <c r="D2" s="104"/>
      <c r="E2" s="105"/>
    </row>
    <row r="3" spans="1:5" ht="15" customHeight="1" thickBot="1" x14ac:dyDescent="0.3">
      <c r="A3" s="103"/>
      <c r="B3" s="104"/>
      <c r="C3" s="104"/>
      <c r="D3" s="104"/>
      <c r="E3" s="105"/>
    </row>
    <row r="4" spans="1:5" ht="18" customHeight="1" thickBot="1" x14ac:dyDescent="0.3">
      <c r="A4" s="106" t="s">
        <v>1</v>
      </c>
      <c r="B4" s="107"/>
      <c r="C4" s="107"/>
      <c r="D4" s="107"/>
      <c r="E4" s="108"/>
    </row>
    <row r="5" spans="1:5" ht="24.95" customHeight="1" x14ac:dyDescent="0.25">
      <c r="A5" s="14" t="s">
        <v>2</v>
      </c>
      <c r="B5" s="109" t="s">
        <v>3</v>
      </c>
      <c r="C5" s="110"/>
      <c r="D5" s="110"/>
      <c r="E5" s="111"/>
    </row>
    <row r="6" spans="1:5" ht="24.95" customHeight="1" x14ac:dyDescent="0.25">
      <c r="A6" s="15" t="s">
        <v>4</v>
      </c>
      <c r="B6" s="112" t="s">
        <v>5</v>
      </c>
      <c r="C6" s="113"/>
      <c r="D6" s="113"/>
      <c r="E6" s="114"/>
    </row>
    <row r="7" spans="1:5" ht="24.95" customHeight="1" thickBot="1" x14ac:dyDescent="0.3">
      <c r="A7" s="16" t="s">
        <v>6</v>
      </c>
      <c r="B7" s="115" t="s">
        <v>7</v>
      </c>
      <c r="C7" s="116"/>
      <c r="D7" s="116"/>
      <c r="E7" s="117"/>
    </row>
    <row r="8" spans="1:5" ht="18" customHeight="1" thickBot="1" x14ac:dyDescent="0.3">
      <c r="A8" s="106" t="s">
        <v>8</v>
      </c>
      <c r="B8" s="107"/>
      <c r="C8" s="107"/>
      <c r="D8" s="107"/>
      <c r="E8" s="108"/>
    </row>
    <row r="9" spans="1:5" ht="24.95" customHeight="1" x14ac:dyDescent="0.25">
      <c r="A9" s="14" t="s">
        <v>2</v>
      </c>
      <c r="B9" s="118"/>
      <c r="C9" s="119"/>
      <c r="D9" s="119"/>
      <c r="E9" s="120"/>
    </row>
    <row r="10" spans="1:5" ht="24.95" customHeight="1" x14ac:dyDescent="0.25">
      <c r="A10" s="15" t="s">
        <v>4</v>
      </c>
      <c r="B10" s="85"/>
      <c r="C10" s="86"/>
      <c r="D10" s="86"/>
      <c r="E10" s="87"/>
    </row>
    <row r="11" spans="1:5" ht="24.95" customHeight="1" x14ac:dyDescent="0.25">
      <c r="A11" s="15" t="s">
        <v>9</v>
      </c>
      <c r="B11" s="85"/>
      <c r="C11" s="86"/>
      <c r="D11" s="86"/>
      <c r="E11" s="87"/>
    </row>
    <row r="12" spans="1:5" ht="24.95" customHeight="1" x14ac:dyDescent="0.25">
      <c r="A12" s="15" t="s">
        <v>10</v>
      </c>
      <c r="B12" s="85"/>
      <c r="C12" s="86"/>
      <c r="D12" s="86"/>
      <c r="E12" s="87"/>
    </row>
    <row r="13" spans="1:5" ht="24.95" customHeight="1" x14ac:dyDescent="0.25">
      <c r="A13" s="15" t="s">
        <v>11</v>
      </c>
      <c r="B13" s="97"/>
      <c r="C13" s="98"/>
      <c r="D13" s="98"/>
      <c r="E13" s="99"/>
    </row>
    <row r="14" spans="1:5" ht="24.95" customHeight="1" x14ac:dyDescent="0.25">
      <c r="A14" s="15" t="s">
        <v>12</v>
      </c>
      <c r="B14" s="121" t="s">
        <v>13</v>
      </c>
      <c r="C14" s="122"/>
      <c r="D14" s="122"/>
      <c r="E14" s="123"/>
    </row>
    <row r="15" spans="1:5" ht="24.95" customHeight="1" x14ac:dyDescent="0.25">
      <c r="A15" s="15" t="s">
        <v>14</v>
      </c>
      <c r="B15" s="85"/>
      <c r="C15" s="86"/>
      <c r="D15" s="86"/>
      <c r="E15" s="87"/>
    </row>
    <row r="16" spans="1:5" ht="24.95" customHeight="1" x14ac:dyDescent="0.25">
      <c r="A16" s="15" t="s">
        <v>15</v>
      </c>
      <c r="B16" s="85"/>
      <c r="C16" s="86"/>
      <c r="D16" s="86"/>
      <c r="E16" s="87"/>
    </row>
    <row r="17" spans="1:5" ht="24.95" customHeight="1" thickBot="1" x14ac:dyDescent="0.3">
      <c r="A17" s="17" t="s">
        <v>16</v>
      </c>
      <c r="B17" s="88"/>
      <c r="C17" s="89"/>
      <c r="D17" s="89"/>
      <c r="E17" s="90"/>
    </row>
    <row r="18" spans="1:5" ht="24.95" customHeight="1" thickBot="1" x14ac:dyDescent="0.3">
      <c r="A18" s="91" t="s">
        <v>17</v>
      </c>
      <c r="B18" s="92"/>
      <c r="C18" s="92"/>
      <c r="D18" s="92"/>
      <c r="E18" s="93"/>
    </row>
    <row r="19" spans="1:5" ht="24.95" customHeight="1" thickBot="1" x14ac:dyDescent="0.3">
      <c r="A19" s="94" t="s">
        <v>18</v>
      </c>
      <c r="B19" s="95"/>
      <c r="C19" s="95"/>
      <c r="D19" s="95"/>
      <c r="E19" s="96"/>
    </row>
    <row r="20" spans="1:5" ht="24.95" customHeight="1" x14ac:dyDescent="0.25">
      <c r="A20" s="82" t="s">
        <v>19</v>
      </c>
      <c r="B20" s="83"/>
      <c r="C20" s="83"/>
      <c r="D20" s="83"/>
      <c r="E20" s="84"/>
    </row>
    <row r="21" spans="1:5" ht="24.95" customHeight="1" x14ac:dyDescent="0.25">
      <c r="A21" s="18" t="s">
        <v>20</v>
      </c>
      <c r="B21" s="19" t="s">
        <v>21</v>
      </c>
      <c r="C21" s="19" t="s">
        <v>22</v>
      </c>
      <c r="D21" s="20" t="s">
        <v>23</v>
      </c>
      <c r="E21" s="21" t="s">
        <v>24</v>
      </c>
    </row>
    <row r="22" spans="1:5" ht="24.95" customHeight="1" x14ac:dyDescent="0.25">
      <c r="A22" s="76" t="s">
        <v>25</v>
      </c>
      <c r="B22" s="77"/>
      <c r="C22" s="77"/>
      <c r="D22" s="77"/>
      <c r="E22" s="78"/>
    </row>
    <row r="23" spans="1:5" ht="24.95" customHeight="1" x14ac:dyDescent="0.25">
      <c r="A23" s="1" t="s">
        <v>26</v>
      </c>
      <c r="B23" s="2">
        <v>4</v>
      </c>
      <c r="C23" s="2" t="s">
        <v>27</v>
      </c>
      <c r="D23" s="5"/>
      <c r="E23" s="23">
        <f>B23*D23</f>
        <v>0</v>
      </c>
    </row>
    <row r="24" spans="1:5" ht="24.95" customHeight="1" x14ac:dyDescent="0.25">
      <c r="A24" s="1" t="s">
        <v>28</v>
      </c>
      <c r="B24" s="2">
        <v>4</v>
      </c>
      <c r="C24" s="2" t="s">
        <v>27</v>
      </c>
      <c r="D24" s="5"/>
      <c r="E24" s="23">
        <f>B24*D24</f>
        <v>0</v>
      </c>
    </row>
    <row r="25" spans="1:5" ht="24.95" customHeight="1" x14ac:dyDescent="0.25">
      <c r="A25" s="1" t="s">
        <v>29</v>
      </c>
      <c r="B25" s="2">
        <v>4</v>
      </c>
      <c r="C25" s="2" t="s">
        <v>27</v>
      </c>
      <c r="D25" s="5"/>
      <c r="E25" s="23">
        <f t="shared" ref="E25:E26" si="0">B25*D25</f>
        <v>0</v>
      </c>
    </row>
    <row r="26" spans="1:5" ht="24.95" customHeight="1" x14ac:dyDescent="0.25">
      <c r="A26" s="22" t="s">
        <v>30</v>
      </c>
      <c r="B26" s="2">
        <v>20</v>
      </c>
      <c r="C26" s="2" t="s">
        <v>31</v>
      </c>
      <c r="D26" s="5"/>
      <c r="E26" s="23">
        <f t="shared" si="0"/>
        <v>0</v>
      </c>
    </row>
    <row r="27" spans="1:5" ht="24.95" customHeight="1" x14ac:dyDescent="0.25">
      <c r="A27" s="76" t="s">
        <v>110</v>
      </c>
      <c r="B27" s="77"/>
      <c r="C27" s="77"/>
      <c r="D27" s="77"/>
      <c r="E27" s="78"/>
    </row>
    <row r="28" spans="1:5" ht="24.95" customHeight="1" x14ac:dyDescent="0.25">
      <c r="A28" s="24" t="s">
        <v>32</v>
      </c>
      <c r="B28" s="2">
        <v>4</v>
      </c>
      <c r="C28" s="2" t="s">
        <v>27</v>
      </c>
      <c r="D28" s="5"/>
      <c r="E28" s="23">
        <f>B28*D28</f>
        <v>0</v>
      </c>
    </row>
    <row r="29" spans="1:5" ht="30" customHeight="1" x14ac:dyDescent="0.25">
      <c r="A29" s="73" t="s">
        <v>33</v>
      </c>
      <c r="B29" s="74"/>
      <c r="C29" s="74"/>
      <c r="D29" s="75"/>
      <c r="E29" s="25">
        <f>E23+E24+E25+E26+E28</f>
        <v>0</v>
      </c>
    </row>
    <row r="30" spans="1:5" ht="24.95" customHeight="1" x14ac:dyDescent="0.25">
      <c r="A30" s="70" t="s">
        <v>34</v>
      </c>
      <c r="B30" s="71"/>
      <c r="C30" s="71"/>
      <c r="D30" s="71"/>
      <c r="E30" s="72"/>
    </row>
    <row r="31" spans="1:5" ht="24.95" customHeight="1" x14ac:dyDescent="0.25">
      <c r="A31" s="18" t="s">
        <v>20</v>
      </c>
      <c r="B31" s="19" t="s">
        <v>21</v>
      </c>
      <c r="C31" s="19" t="s">
        <v>22</v>
      </c>
      <c r="D31" s="20" t="s">
        <v>23</v>
      </c>
      <c r="E31" s="21" t="s">
        <v>24</v>
      </c>
    </row>
    <row r="32" spans="1:5" ht="24.95" customHeight="1" x14ac:dyDescent="0.25">
      <c r="A32" s="76" t="s">
        <v>25</v>
      </c>
      <c r="B32" s="77"/>
      <c r="C32" s="77"/>
      <c r="D32" s="77"/>
      <c r="E32" s="78"/>
    </row>
    <row r="33" spans="1:5" ht="24.95" customHeight="1" x14ac:dyDescent="0.25">
      <c r="A33" s="1" t="s">
        <v>35</v>
      </c>
      <c r="B33" s="2">
        <v>42</v>
      </c>
      <c r="C33" s="2" t="s">
        <v>27</v>
      </c>
      <c r="D33" s="5"/>
      <c r="E33" s="23">
        <f>B33*D33</f>
        <v>0</v>
      </c>
    </row>
    <row r="34" spans="1:5" ht="24.95" customHeight="1" x14ac:dyDescent="0.25">
      <c r="A34" s="1" t="s">
        <v>36</v>
      </c>
      <c r="B34" s="2">
        <v>1</v>
      </c>
      <c r="C34" s="2" t="s">
        <v>27</v>
      </c>
      <c r="D34" s="5"/>
      <c r="E34" s="23">
        <f t="shared" ref="E34:E42" si="1">B34*D34</f>
        <v>0</v>
      </c>
    </row>
    <row r="35" spans="1:5" ht="24.95" customHeight="1" x14ac:dyDescent="0.25">
      <c r="A35" s="1" t="s">
        <v>37</v>
      </c>
      <c r="B35" s="2">
        <v>1</v>
      </c>
      <c r="C35" s="2" t="s">
        <v>27</v>
      </c>
      <c r="D35" s="5"/>
      <c r="E35" s="23">
        <f t="shared" si="1"/>
        <v>0</v>
      </c>
    </row>
    <row r="36" spans="1:5" ht="24.95" customHeight="1" x14ac:dyDescent="0.25">
      <c r="A36" s="1" t="s">
        <v>38</v>
      </c>
      <c r="B36" s="2">
        <v>1</v>
      </c>
      <c r="C36" s="2" t="s">
        <v>27</v>
      </c>
      <c r="D36" s="5"/>
      <c r="E36" s="23">
        <f t="shared" si="1"/>
        <v>0</v>
      </c>
    </row>
    <row r="37" spans="1:5" ht="24.95" customHeight="1" x14ac:dyDescent="0.25">
      <c r="A37" s="22" t="s">
        <v>39</v>
      </c>
      <c r="B37" s="2">
        <v>22</v>
      </c>
      <c r="C37" s="2" t="s">
        <v>31</v>
      </c>
      <c r="D37" s="5"/>
      <c r="E37" s="23">
        <f t="shared" si="1"/>
        <v>0</v>
      </c>
    </row>
    <row r="38" spans="1:5" ht="24.95" customHeight="1" x14ac:dyDescent="0.25">
      <c r="A38" s="76" t="s">
        <v>111</v>
      </c>
      <c r="B38" s="77"/>
      <c r="C38" s="77"/>
      <c r="D38" s="77"/>
      <c r="E38" s="78"/>
    </row>
    <row r="39" spans="1:5" ht="24.95" customHeight="1" x14ac:dyDescent="0.25">
      <c r="A39" s="26" t="s">
        <v>41</v>
      </c>
      <c r="B39" s="2">
        <v>42</v>
      </c>
      <c r="C39" s="2" t="s">
        <v>27</v>
      </c>
      <c r="D39" s="5"/>
      <c r="E39" s="23">
        <f t="shared" si="1"/>
        <v>0</v>
      </c>
    </row>
    <row r="40" spans="1:5" ht="24.95" customHeight="1" x14ac:dyDescent="0.25">
      <c r="A40" s="26" t="s">
        <v>42</v>
      </c>
      <c r="B40" s="2">
        <v>1</v>
      </c>
      <c r="C40" s="2" t="s">
        <v>27</v>
      </c>
      <c r="D40" s="5"/>
      <c r="E40" s="23">
        <f t="shared" si="1"/>
        <v>0</v>
      </c>
    </row>
    <row r="41" spans="1:5" ht="24.95" customHeight="1" x14ac:dyDescent="0.25">
      <c r="A41" s="26" t="s">
        <v>43</v>
      </c>
      <c r="B41" s="2">
        <v>1</v>
      </c>
      <c r="C41" s="2" t="s">
        <v>27</v>
      </c>
      <c r="D41" s="5"/>
      <c r="E41" s="23">
        <f t="shared" si="1"/>
        <v>0</v>
      </c>
    </row>
    <row r="42" spans="1:5" ht="24.95" customHeight="1" x14ac:dyDescent="0.25">
      <c r="A42" s="26" t="s">
        <v>44</v>
      </c>
      <c r="B42" s="2">
        <v>1</v>
      </c>
      <c r="C42" s="2" t="s">
        <v>27</v>
      </c>
      <c r="D42" s="5"/>
      <c r="E42" s="23">
        <f t="shared" si="1"/>
        <v>0</v>
      </c>
    </row>
    <row r="43" spans="1:5" ht="30" customHeight="1" x14ac:dyDescent="0.25">
      <c r="A43" s="73" t="s">
        <v>33</v>
      </c>
      <c r="B43" s="74"/>
      <c r="C43" s="74"/>
      <c r="D43" s="75"/>
      <c r="E43" s="25">
        <f>E33+E34+E35+E36+E37+E39+E40+E41+E42</f>
        <v>0</v>
      </c>
    </row>
    <row r="44" spans="1:5" ht="24.95" customHeight="1" x14ac:dyDescent="0.25">
      <c r="A44" s="64" t="s">
        <v>108</v>
      </c>
      <c r="B44" s="65"/>
      <c r="C44" s="65"/>
      <c r="D44" s="65"/>
      <c r="E44" s="66"/>
    </row>
    <row r="45" spans="1:5" ht="24.95" customHeight="1" x14ac:dyDescent="0.25">
      <c r="A45" s="18" t="s">
        <v>20</v>
      </c>
      <c r="B45" s="19" t="s">
        <v>21</v>
      </c>
      <c r="C45" s="19" t="s">
        <v>22</v>
      </c>
      <c r="D45" s="20" t="s">
        <v>23</v>
      </c>
      <c r="E45" s="21" t="s">
        <v>24</v>
      </c>
    </row>
    <row r="46" spans="1:5" ht="24.95" customHeight="1" x14ac:dyDescent="0.25">
      <c r="A46" s="1" t="s">
        <v>55</v>
      </c>
      <c r="B46" s="2">
        <v>610</v>
      </c>
      <c r="C46" s="2" t="s">
        <v>56</v>
      </c>
      <c r="D46" s="5"/>
      <c r="E46" s="27">
        <f>B46*D46</f>
        <v>0</v>
      </c>
    </row>
    <row r="47" spans="1:5" ht="24.95" customHeight="1" x14ac:dyDescent="0.25">
      <c r="A47" s="1" t="s">
        <v>57</v>
      </c>
      <c r="B47" s="2">
        <v>1</v>
      </c>
      <c r="C47" s="2" t="s">
        <v>27</v>
      </c>
      <c r="D47" s="5"/>
      <c r="E47" s="27">
        <f t="shared" ref="E47:E53" si="2">B47*D47</f>
        <v>0</v>
      </c>
    </row>
    <row r="48" spans="1:5" ht="24.95" customHeight="1" x14ac:dyDescent="0.25">
      <c r="A48" s="1" t="s">
        <v>58</v>
      </c>
      <c r="B48" s="2">
        <v>6</v>
      </c>
      <c r="C48" s="2" t="s">
        <v>27</v>
      </c>
      <c r="D48" s="5"/>
      <c r="E48" s="27">
        <f t="shared" si="2"/>
        <v>0</v>
      </c>
    </row>
    <row r="49" spans="1:5" ht="24.95" customHeight="1" x14ac:dyDescent="0.25">
      <c r="A49" s="3" t="s">
        <v>59</v>
      </c>
      <c r="B49" s="2">
        <v>6</v>
      </c>
      <c r="C49" s="2" t="s">
        <v>27</v>
      </c>
      <c r="D49" s="5"/>
      <c r="E49" s="27">
        <f t="shared" si="2"/>
        <v>0</v>
      </c>
    </row>
    <row r="50" spans="1:5" ht="24.95" customHeight="1" x14ac:dyDescent="0.25">
      <c r="A50" s="1" t="s">
        <v>60</v>
      </c>
      <c r="B50" s="2">
        <v>6</v>
      </c>
      <c r="C50" s="2" t="s">
        <v>27</v>
      </c>
      <c r="D50" s="5"/>
      <c r="E50" s="27">
        <f t="shared" si="2"/>
        <v>0</v>
      </c>
    </row>
    <row r="51" spans="1:5" ht="24.95" customHeight="1" x14ac:dyDescent="0.25">
      <c r="A51" s="1" t="s">
        <v>61</v>
      </c>
      <c r="B51" s="2">
        <v>6</v>
      </c>
      <c r="C51" s="2" t="s">
        <v>27</v>
      </c>
      <c r="D51" s="5"/>
      <c r="E51" s="27">
        <f t="shared" si="2"/>
        <v>0</v>
      </c>
    </row>
    <row r="52" spans="1:5" ht="24.95" customHeight="1" x14ac:dyDescent="0.25">
      <c r="A52" s="1" t="s">
        <v>62</v>
      </c>
      <c r="B52" s="2">
        <v>1</v>
      </c>
      <c r="C52" s="2" t="s">
        <v>63</v>
      </c>
      <c r="D52" s="5"/>
      <c r="E52" s="27">
        <f t="shared" si="2"/>
        <v>0</v>
      </c>
    </row>
    <row r="53" spans="1:5" ht="24.95" customHeight="1" x14ac:dyDescent="0.25">
      <c r="A53" s="1" t="s">
        <v>64</v>
      </c>
      <c r="B53" s="2">
        <v>1</v>
      </c>
      <c r="C53" s="2" t="s">
        <v>63</v>
      </c>
      <c r="D53" s="5"/>
      <c r="E53" s="27">
        <f t="shared" si="2"/>
        <v>0</v>
      </c>
    </row>
    <row r="54" spans="1:5" ht="30" customHeight="1" x14ac:dyDescent="0.25">
      <c r="A54" s="73" t="s">
        <v>33</v>
      </c>
      <c r="B54" s="74"/>
      <c r="C54" s="74"/>
      <c r="D54" s="75"/>
      <c r="E54" s="28">
        <f>E46+E47+E48+E49+E50+E51+E52+E53</f>
        <v>0</v>
      </c>
    </row>
    <row r="55" spans="1:5" ht="24.95" customHeight="1" x14ac:dyDescent="0.25">
      <c r="A55" s="70" t="s">
        <v>45</v>
      </c>
      <c r="B55" s="71"/>
      <c r="C55" s="71"/>
      <c r="D55" s="71"/>
      <c r="E55" s="72"/>
    </row>
    <row r="56" spans="1:5" ht="24.95" customHeight="1" x14ac:dyDescent="0.25">
      <c r="A56" s="18" t="s">
        <v>20</v>
      </c>
      <c r="B56" s="19" t="s">
        <v>21</v>
      </c>
      <c r="C56" s="19" t="s">
        <v>22</v>
      </c>
      <c r="D56" s="20" t="s">
        <v>23</v>
      </c>
      <c r="E56" s="21" t="s">
        <v>24</v>
      </c>
    </row>
    <row r="57" spans="1:5" ht="24.95" customHeight="1" x14ac:dyDescent="0.25">
      <c r="A57" s="76" t="s">
        <v>25</v>
      </c>
      <c r="B57" s="77"/>
      <c r="C57" s="77"/>
      <c r="D57" s="77"/>
      <c r="E57" s="78"/>
    </row>
    <row r="58" spans="1:5" ht="24.95" customHeight="1" x14ac:dyDescent="0.25">
      <c r="A58" s="1" t="s">
        <v>46</v>
      </c>
      <c r="B58" s="2">
        <v>4</v>
      </c>
      <c r="C58" s="2" t="s">
        <v>27</v>
      </c>
      <c r="D58" s="5"/>
      <c r="E58" s="23">
        <f>B58*D58</f>
        <v>0</v>
      </c>
    </row>
    <row r="59" spans="1:5" ht="24.95" customHeight="1" x14ac:dyDescent="0.25">
      <c r="A59" s="1" t="s">
        <v>47</v>
      </c>
      <c r="B59" s="2">
        <v>8</v>
      </c>
      <c r="C59" s="2" t="s">
        <v>27</v>
      </c>
      <c r="D59" s="5"/>
      <c r="E59" s="23">
        <f t="shared" ref="E59:E66" si="3">B59*D59</f>
        <v>0</v>
      </c>
    </row>
    <row r="60" spans="1:5" ht="24.95" customHeight="1" x14ac:dyDescent="0.25">
      <c r="A60" s="1" t="s">
        <v>48</v>
      </c>
      <c r="B60" s="2">
        <v>4</v>
      </c>
      <c r="C60" s="2" t="s">
        <v>27</v>
      </c>
      <c r="D60" s="5"/>
      <c r="E60" s="23">
        <f t="shared" si="3"/>
        <v>0</v>
      </c>
    </row>
    <row r="61" spans="1:5" ht="49.5" customHeight="1" x14ac:dyDescent="0.25">
      <c r="A61" s="3" t="s">
        <v>49</v>
      </c>
      <c r="B61" s="2">
        <v>1</v>
      </c>
      <c r="C61" s="2" t="s">
        <v>27</v>
      </c>
      <c r="D61" s="5"/>
      <c r="E61" s="23">
        <f t="shared" si="3"/>
        <v>0</v>
      </c>
    </row>
    <row r="62" spans="1:5" ht="24.95" customHeight="1" x14ac:dyDescent="0.25">
      <c r="A62" s="76" t="s">
        <v>40</v>
      </c>
      <c r="B62" s="77"/>
      <c r="C62" s="77"/>
      <c r="D62" s="77"/>
      <c r="E62" s="78"/>
    </row>
    <row r="63" spans="1:5" ht="24.95" customHeight="1" x14ac:dyDescent="0.25">
      <c r="A63" s="29" t="s">
        <v>50</v>
      </c>
      <c r="B63" s="2">
        <v>4</v>
      </c>
      <c r="C63" s="2" t="s">
        <v>27</v>
      </c>
      <c r="D63" s="5"/>
      <c r="E63" s="23">
        <f t="shared" si="3"/>
        <v>0</v>
      </c>
    </row>
    <row r="64" spans="1:5" ht="36.75" customHeight="1" x14ac:dyDescent="0.25">
      <c r="A64" s="29" t="s">
        <v>51</v>
      </c>
      <c r="B64" s="2">
        <v>4</v>
      </c>
      <c r="C64" s="2" t="s">
        <v>27</v>
      </c>
      <c r="D64" s="5"/>
      <c r="E64" s="23">
        <f t="shared" si="3"/>
        <v>0</v>
      </c>
    </row>
    <row r="65" spans="1:5" ht="24.95" customHeight="1" x14ac:dyDescent="0.25">
      <c r="A65" s="30" t="s">
        <v>30</v>
      </c>
      <c r="B65" s="2">
        <v>25</v>
      </c>
      <c r="C65" s="2" t="s">
        <v>31</v>
      </c>
      <c r="D65" s="5"/>
      <c r="E65" s="23">
        <f t="shared" si="3"/>
        <v>0</v>
      </c>
    </row>
    <row r="66" spans="1:5" ht="24.95" customHeight="1" x14ac:dyDescent="0.25">
      <c r="A66" s="30" t="s">
        <v>52</v>
      </c>
      <c r="B66" s="2">
        <v>3</v>
      </c>
      <c r="C66" s="2" t="s">
        <v>31</v>
      </c>
      <c r="D66" s="5"/>
      <c r="E66" s="23">
        <f t="shared" si="3"/>
        <v>0</v>
      </c>
    </row>
    <row r="67" spans="1:5" ht="30" customHeight="1" x14ac:dyDescent="0.25">
      <c r="A67" s="73" t="s">
        <v>33</v>
      </c>
      <c r="B67" s="74"/>
      <c r="C67" s="74"/>
      <c r="D67" s="75"/>
      <c r="E67" s="25">
        <f>E58+E59+E60+E61+E63+E64+E65+E66</f>
        <v>0</v>
      </c>
    </row>
    <row r="68" spans="1:5" ht="24.95" customHeight="1" x14ac:dyDescent="0.25">
      <c r="A68" s="64" t="s">
        <v>53</v>
      </c>
      <c r="B68" s="65"/>
      <c r="C68" s="65"/>
      <c r="D68" s="65"/>
      <c r="E68" s="66"/>
    </row>
    <row r="69" spans="1:5" ht="24.95" customHeight="1" x14ac:dyDescent="0.25">
      <c r="A69" s="18" t="s">
        <v>20</v>
      </c>
      <c r="B69" s="19" t="s">
        <v>21</v>
      </c>
      <c r="C69" s="19" t="s">
        <v>22</v>
      </c>
      <c r="D69" s="20" t="s">
        <v>23</v>
      </c>
      <c r="E69" s="21" t="s">
        <v>24</v>
      </c>
    </row>
    <row r="70" spans="1:5" ht="24.95" customHeight="1" x14ac:dyDescent="0.25">
      <c r="A70" s="1" t="s">
        <v>54</v>
      </c>
      <c r="B70" s="2">
        <v>3</v>
      </c>
      <c r="C70" s="2" t="s">
        <v>27</v>
      </c>
      <c r="D70" s="5"/>
      <c r="E70" s="23">
        <f>B70*D70</f>
        <v>0</v>
      </c>
    </row>
    <row r="71" spans="1:5" ht="24.95" customHeight="1" x14ac:dyDescent="0.25">
      <c r="A71" s="1" t="s">
        <v>55</v>
      </c>
      <c r="B71" s="2">
        <v>305</v>
      </c>
      <c r="C71" s="2" t="s">
        <v>56</v>
      </c>
      <c r="D71" s="5"/>
      <c r="E71" s="23">
        <f t="shared" ref="E71:E81" si="4">B71*D71</f>
        <v>0</v>
      </c>
    </row>
    <row r="72" spans="1:5" ht="24.95" customHeight="1" x14ac:dyDescent="0.25">
      <c r="A72" s="1" t="s">
        <v>57</v>
      </c>
      <c r="B72" s="2">
        <v>1</v>
      </c>
      <c r="C72" s="2" t="s">
        <v>27</v>
      </c>
      <c r="D72" s="5"/>
      <c r="E72" s="23">
        <f t="shared" si="4"/>
        <v>0</v>
      </c>
    </row>
    <row r="73" spans="1:5" ht="24.95" customHeight="1" x14ac:dyDescent="0.25">
      <c r="A73" s="1" t="s">
        <v>58</v>
      </c>
      <c r="B73" s="2">
        <v>3</v>
      </c>
      <c r="C73" s="2" t="s">
        <v>27</v>
      </c>
      <c r="D73" s="5"/>
      <c r="E73" s="23">
        <f t="shared" si="4"/>
        <v>0</v>
      </c>
    </row>
    <row r="74" spans="1:5" ht="24.95" customHeight="1" x14ac:dyDescent="0.25">
      <c r="A74" s="3" t="s">
        <v>59</v>
      </c>
      <c r="B74" s="2">
        <v>3</v>
      </c>
      <c r="C74" s="2" t="s">
        <v>27</v>
      </c>
      <c r="D74" s="5"/>
      <c r="E74" s="23">
        <f t="shared" si="4"/>
        <v>0</v>
      </c>
    </row>
    <row r="75" spans="1:5" ht="24.95" customHeight="1" x14ac:dyDescent="0.25">
      <c r="A75" s="1" t="s">
        <v>60</v>
      </c>
      <c r="B75" s="2">
        <v>3</v>
      </c>
      <c r="C75" s="2" t="s">
        <v>27</v>
      </c>
      <c r="D75" s="5"/>
      <c r="E75" s="23">
        <f t="shared" si="4"/>
        <v>0</v>
      </c>
    </row>
    <row r="76" spans="1:5" ht="24.95" customHeight="1" x14ac:dyDescent="0.25">
      <c r="A76" s="1" t="s">
        <v>61</v>
      </c>
      <c r="B76" s="2">
        <v>3</v>
      </c>
      <c r="C76" s="2" t="s">
        <v>27</v>
      </c>
      <c r="D76" s="5"/>
      <c r="E76" s="23">
        <f t="shared" si="4"/>
        <v>0</v>
      </c>
    </row>
    <row r="77" spans="1:5" ht="24.95" customHeight="1" x14ac:dyDescent="0.25">
      <c r="A77" s="1" t="s">
        <v>62</v>
      </c>
      <c r="B77" s="2">
        <v>1</v>
      </c>
      <c r="C77" s="2" t="s">
        <v>63</v>
      </c>
      <c r="D77" s="5"/>
      <c r="E77" s="23">
        <f t="shared" si="4"/>
        <v>0</v>
      </c>
    </row>
    <row r="78" spans="1:5" ht="24.95" customHeight="1" x14ac:dyDescent="0.25">
      <c r="A78" s="1" t="s">
        <v>64</v>
      </c>
      <c r="B78" s="2">
        <v>1</v>
      </c>
      <c r="C78" s="2" t="s">
        <v>63</v>
      </c>
      <c r="D78" s="5"/>
      <c r="E78" s="23">
        <f t="shared" si="4"/>
        <v>0</v>
      </c>
    </row>
    <row r="79" spans="1:5" ht="24.95" customHeight="1" x14ac:dyDescent="0.25">
      <c r="A79" s="1" t="s">
        <v>65</v>
      </c>
      <c r="B79" s="2">
        <v>3</v>
      </c>
      <c r="C79" s="2" t="s">
        <v>66</v>
      </c>
      <c r="D79" s="5"/>
      <c r="E79" s="23">
        <f t="shared" si="4"/>
        <v>0</v>
      </c>
    </row>
    <row r="80" spans="1:5" ht="24.95" customHeight="1" x14ac:dyDescent="0.25">
      <c r="A80" s="1" t="s">
        <v>67</v>
      </c>
      <c r="B80" s="2">
        <v>3</v>
      </c>
      <c r="C80" s="2" t="s">
        <v>66</v>
      </c>
      <c r="D80" s="5"/>
      <c r="E80" s="23">
        <f t="shared" si="4"/>
        <v>0</v>
      </c>
    </row>
    <row r="81" spans="1:5" ht="30" customHeight="1" x14ac:dyDescent="0.25">
      <c r="A81" s="1" t="s">
        <v>68</v>
      </c>
      <c r="B81" s="2">
        <v>2</v>
      </c>
      <c r="C81" s="2" t="s">
        <v>66</v>
      </c>
      <c r="D81" s="5"/>
      <c r="E81" s="23">
        <f t="shared" si="4"/>
        <v>0</v>
      </c>
    </row>
    <row r="82" spans="1:5" ht="24.95" customHeight="1" x14ac:dyDescent="0.25">
      <c r="A82" s="73" t="s">
        <v>33</v>
      </c>
      <c r="B82" s="74"/>
      <c r="C82" s="74"/>
      <c r="D82" s="75"/>
      <c r="E82" s="25">
        <f>E70+E71+E72+E73+E74+E75+E76+E77+E78+E79+E80+E81</f>
        <v>0</v>
      </c>
    </row>
    <row r="83" spans="1:5" ht="24.95" customHeight="1" x14ac:dyDescent="0.25">
      <c r="A83" s="79" t="s">
        <v>69</v>
      </c>
      <c r="B83" s="80"/>
      <c r="C83" s="80"/>
      <c r="D83" s="80"/>
      <c r="E83" s="81"/>
    </row>
    <row r="84" spans="1:5" ht="24.95" customHeight="1" x14ac:dyDescent="0.25">
      <c r="A84" s="18" t="s">
        <v>20</v>
      </c>
      <c r="B84" s="19" t="s">
        <v>21</v>
      </c>
      <c r="C84" s="19" t="s">
        <v>22</v>
      </c>
      <c r="D84" s="20" t="s">
        <v>23</v>
      </c>
      <c r="E84" s="21" t="s">
        <v>24</v>
      </c>
    </row>
    <row r="85" spans="1:5" ht="33.75" customHeight="1" x14ac:dyDescent="0.25">
      <c r="A85" s="31" t="s">
        <v>70</v>
      </c>
      <c r="B85" s="2">
        <v>3</v>
      </c>
      <c r="C85" s="2" t="s">
        <v>63</v>
      </c>
      <c r="D85" s="5"/>
      <c r="E85" s="23">
        <f>B85*D85</f>
        <v>0</v>
      </c>
    </row>
    <row r="86" spans="1:5" ht="24.95" customHeight="1" x14ac:dyDescent="0.25">
      <c r="A86" s="32" t="s">
        <v>71</v>
      </c>
      <c r="B86" s="2">
        <v>3</v>
      </c>
      <c r="C86" s="2" t="s">
        <v>63</v>
      </c>
      <c r="D86" s="5"/>
      <c r="E86" s="23">
        <f>B86*D86</f>
        <v>0</v>
      </c>
    </row>
    <row r="87" spans="1:5" ht="30" customHeight="1" x14ac:dyDescent="0.25">
      <c r="A87" s="73" t="s">
        <v>33</v>
      </c>
      <c r="B87" s="74"/>
      <c r="C87" s="74"/>
      <c r="D87" s="75"/>
      <c r="E87" s="25">
        <f>E85+E86</f>
        <v>0</v>
      </c>
    </row>
    <row r="88" spans="1:5" ht="24.95" customHeight="1" x14ac:dyDescent="0.25">
      <c r="A88" s="64" t="s">
        <v>72</v>
      </c>
      <c r="B88" s="65"/>
      <c r="C88" s="65"/>
      <c r="D88" s="65"/>
      <c r="E88" s="66"/>
    </row>
    <row r="89" spans="1:5" ht="24.95" customHeight="1" x14ac:dyDescent="0.25">
      <c r="A89" s="18" t="s">
        <v>20</v>
      </c>
      <c r="B89" s="19" t="s">
        <v>21</v>
      </c>
      <c r="C89" s="19" t="s">
        <v>22</v>
      </c>
      <c r="D89" s="20" t="s">
        <v>23</v>
      </c>
      <c r="E89" s="21" t="s">
        <v>24</v>
      </c>
    </row>
    <row r="90" spans="1:5" ht="24.95" customHeight="1" x14ac:dyDescent="0.25">
      <c r="A90" s="1" t="s">
        <v>73</v>
      </c>
      <c r="B90" s="2">
        <v>1</v>
      </c>
      <c r="C90" s="2" t="s">
        <v>63</v>
      </c>
      <c r="D90" s="5"/>
      <c r="E90" s="23">
        <f>B90*D90</f>
        <v>0</v>
      </c>
    </row>
    <row r="91" spans="1:5" ht="24.95" customHeight="1" x14ac:dyDescent="0.25">
      <c r="A91" s="1" t="s">
        <v>74</v>
      </c>
      <c r="B91" s="2">
        <v>1</v>
      </c>
      <c r="C91" s="2" t="s">
        <v>63</v>
      </c>
      <c r="D91" s="5"/>
      <c r="E91" s="23">
        <f t="shared" ref="E91:E93" si="5">B91*D91</f>
        <v>0</v>
      </c>
    </row>
    <row r="92" spans="1:5" ht="24.95" customHeight="1" x14ac:dyDescent="0.25">
      <c r="A92" s="1" t="s">
        <v>75</v>
      </c>
      <c r="B92" s="2">
        <v>1</v>
      </c>
      <c r="C92" s="2" t="s">
        <v>63</v>
      </c>
      <c r="D92" s="5"/>
      <c r="E92" s="23">
        <f t="shared" si="5"/>
        <v>0</v>
      </c>
    </row>
    <row r="93" spans="1:5" ht="30" customHeight="1" x14ac:dyDescent="0.25">
      <c r="A93" s="1" t="s">
        <v>76</v>
      </c>
      <c r="B93" s="2">
        <v>1</v>
      </c>
      <c r="C93" s="2" t="s">
        <v>63</v>
      </c>
      <c r="D93" s="5"/>
      <c r="E93" s="23">
        <f t="shared" si="5"/>
        <v>0</v>
      </c>
    </row>
    <row r="94" spans="1:5" ht="30" customHeight="1" x14ac:dyDescent="0.25">
      <c r="A94" s="49" t="s">
        <v>33</v>
      </c>
      <c r="B94" s="50"/>
      <c r="C94" s="50"/>
      <c r="D94" s="51"/>
      <c r="E94" s="33">
        <f>E90+E91+E92+E93</f>
        <v>0</v>
      </c>
    </row>
    <row r="95" spans="1:5" ht="24.95" customHeight="1" x14ac:dyDescent="0.25">
      <c r="A95" s="64" t="s">
        <v>77</v>
      </c>
      <c r="B95" s="65"/>
      <c r="C95" s="65"/>
      <c r="D95" s="65"/>
      <c r="E95" s="66"/>
    </row>
    <row r="96" spans="1:5" ht="24.95" customHeight="1" x14ac:dyDescent="0.25">
      <c r="A96" s="18" t="s">
        <v>20</v>
      </c>
      <c r="B96" s="19" t="s">
        <v>21</v>
      </c>
      <c r="C96" s="19" t="s">
        <v>22</v>
      </c>
      <c r="D96" s="20" t="s">
        <v>23</v>
      </c>
      <c r="E96" s="21" t="s">
        <v>24</v>
      </c>
    </row>
    <row r="97" spans="1:5" ht="33" customHeight="1" x14ac:dyDescent="0.25">
      <c r="A97" s="1" t="s">
        <v>78</v>
      </c>
      <c r="B97" s="2">
        <v>15</v>
      </c>
      <c r="C97" s="2" t="s">
        <v>79</v>
      </c>
      <c r="D97" s="5"/>
      <c r="E97" s="23">
        <f>B97*D97</f>
        <v>0</v>
      </c>
    </row>
    <row r="98" spans="1:5" ht="33.75" customHeight="1" x14ac:dyDescent="0.25">
      <c r="A98" s="1" t="s">
        <v>80</v>
      </c>
      <c r="B98" s="2">
        <v>20</v>
      </c>
      <c r="C98" s="2" t="s">
        <v>31</v>
      </c>
      <c r="D98" s="5"/>
      <c r="E98" s="23">
        <f t="shared" ref="E98:E99" si="6">B98*D98</f>
        <v>0</v>
      </c>
    </row>
    <row r="99" spans="1:5" ht="48.75" customHeight="1" x14ac:dyDescent="0.25">
      <c r="A99" s="1" t="s">
        <v>81</v>
      </c>
      <c r="B99" s="2">
        <v>1</v>
      </c>
      <c r="C99" s="2" t="s">
        <v>27</v>
      </c>
      <c r="D99" s="5"/>
      <c r="E99" s="23">
        <f t="shared" si="6"/>
        <v>0</v>
      </c>
    </row>
    <row r="100" spans="1:5" ht="51.75" customHeight="1" x14ac:dyDescent="0.25">
      <c r="A100" s="1" t="s">
        <v>82</v>
      </c>
      <c r="B100" s="2">
        <v>5</v>
      </c>
      <c r="C100" s="2" t="s">
        <v>31</v>
      </c>
      <c r="D100" s="5"/>
      <c r="E100" s="23">
        <f t="shared" ref="E100:E105" si="7">B100*D100</f>
        <v>0</v>
      </c>
    </row>
    <row r="101" spans="1:5" ht="24.95" customHeight="1" x14ac:dyDescent="0.25">
      <c r="A101" s="40" t="s">
        <v>112</v>
      </c>
      <c r="B101" s="41"/>
      <c r="C101" s="41"/>
      <c r="D101" s="41"/>
      <c r="E101" s="42"/>
    </row>
    <row r="102" spans="1:5" ht="24.95" customHeight="1" x14ac:dyDescent="0.25">
      <c r="A102" s="29" t="s">
        <v>83</v>
      </c>
      <c r="B102" s="2">
        <v>1</v>
      </c>
      <c r="C102" s="2" t="s">
        <v>27</v>
      </c>
      <c r="D102" s="5"/>
      <c r="E102" s="23">
        <f t="shared" ref="E102" si="8">B102*D102</f>
        <v>0</v>
      </c>
    </row>
    <row r="103" spans="1:5" ht="36.75" customHeight="1" x14ac:dyDescent="0.25">
      <c r="A103" s="29" t="s">
        <v>84</v>
      </c>
      <c r="B103" s="2">
        <v>36</v>
      </c>
      <c r="C103" s="2" t="s">
        <v>85</v>
      </c>
      <c r="D103" s="5"/>
      <c r="E103" s="23">
        <f t="shared" si="7"/>
        <v>0</v>
      </c>
    </row>
    <row r="104" spans="1:5" ht="24.95" customHeight="1" x14ac:dyDescent="0.25">
      <c r="A104" s="30" t="s">
        <v>30</v>
      </c>
      <c r="B104" s="2">
        <v>15</v>
      </c>
      <c r="C104" s="2" t="s">
        <v>31</v>
      </c>
      <c r="D104" s="5"/>
      <c r="E104" s="23">
        <f t="shared" si="7"/>
        <v>0</v>
      </c>
    </row>
    <row r="105" spans="1:5" ht="24.95" customHeight="1" x14ac:dyDescent="0.25">
      <c r="A105" s="30" t="s">
        <v>52</v>
      </c>
      <c r="B105" s="2">
        <v>3</v>
      </c>
      <c r="C105" s="2" t="s">
        <v>31</v>
      </c>
      <c r="D105" s="5"/>
      <c r="E105" s="23">
        <f t="shared" si="7"/>
        <v>0</v>
      </c>
    </row>
    <row r="106" spans="1:5" ht="30" customHeight="1" x14ac:dyDescent="0.25">
      <c r="A106" s="49" t="s">
        <v>33</v>
      </c>
      <c r="B106" s="50"/>
      <c r="C106" s="50"/>
      <c r="D106" s="51"/>
      <c r="E106" s="33">
        <f>E97+E98+E99+E100+E102+E103+E104+E105</f>
        <v>0</v>
      </c>
    </row>
    <row r="107" spans="1:5" ht="37.5" customHeight="1" x14ac:dyDescent="0.25">
      <c r="A107" s="64" t="s">
        <v>86</v>
      </c>
      <c r="B107" s="65"/>
      <c r="C107" s="65"/>
      <c r="D107" s="65"/>
      <c r="E107" s="66"/>
    </row>
    <row r="108" spans="1:5" ht="24.95" customHeight="1" x14ac:dyDescent="0.25">
      <c r="A108" s="18" t="s">
        <v>20</v>
      </c>
      <c r="B108" s="19" t="s">
        <v>21</v>
      </c>
      <c r="C108" s="19" t="s">
        <v>22</v>
      </c>
      <c r="D108" s="20" t="s">
        <v>23</v>
      </c>
      <c r="E108" s="21" t="s">
        <v>24</v>
      </c>
    </row>
    <row r="109" spans="1:5" ht="66" customHeight="1" x14ac:dyDescent="0.25">
      <c r="A109" s="1" t="s">
        <v>87</v>
      </c>
      <c r="B109" s="2">
        <v>35</v>
      </c>
      <c r="C109" s="2" t="s">
        <v>79</v>
      </c>
      <c r="D109" s="5"/>
      <c r="E109" s="23">
        <f>B109*D109</f>
        <v>0</v>
      </c>
    </row>
    <row r="110" spans="1:5" ht="30.75" customHeight="1" x14ac:dyDescent="0.25">
      <c r="A110" s="1" t="s">
        <v>88</v>
      </c>
      <c r="B110" s="2">
        <v>2</v>
      </c>
      <c r="C110" s="2" t="s">
        <v>27</v>
      </c>
      <c r="D110" s="5"/>
      <c r="E110" s="23">
        <f t="shared" ref="E110:E114" si="9">B110*D110</f>
        <v>0</v>
      </c>
    </row>
    <row r="111" spans="1:5" ht="24.95" customHeight="1" x14ac:dyDescent="0.25">
      <c r="A111" s="1" t="s">
        <v>89</v>
      </c>
      <c r="B111" s="2">
        <v>1</v>
      </c>
      <c r="C111" s="2" t="s">
        <v>27</v>
      </c>
      <c r="D111" s="5"/>
      <c r="E111" s="23">
        <f t="shared" si="9"/>
        <v>0</v>
      </c>
    </row>
    <row r="112" spans="1:5" ht="34.5" customHeight="1" x14ac:dyDescent="0.25">
      <c r="A112" s="1" t="s">
        <v>90</v>
      </c>
      <c r="B112" s="2">
        <v>1</v>
      </c>
      <c r="C112" s="2" t="s">
        <v>27</v>
      </c>
      <c r="D112" s="5"/>
      <c r="E112" s="23">
        <f t="shared" si="9"/>
        <v>0</v>
      </c>
    </row>
    <row r="113" spans="1:5" ht="24.6" customHeight="1" x14ac:dyDescent="0.25">
      <c r="A113" s="1" t="s">
        <v>91</v>
      </c>
      <c r="B113" s="2">
        <v>30</v>
      </c>
      <c r="C113" s="2" t="s">
        <v>92</v>
      </c>
      <c r="D113" s="5"/>
      <c r="E113" s="23">
        <f t="shared" si="9"/>
        <v>0</v>
      </c>
    </row>
    <row r="114" spans="1:5" ht="24.95" customHeight="1" x14ac:dyDescent="0.25">
      <c r="A114" s="1" t="s">
        <v>93</v>
      </c>
      <c r="B114" s="2">
        <v>100</v>
      </c>
      <c r="C114" s="2" t="s">
        <v>94</v>
      </c>
      <c r="D114" s="5"/>
      <c r="E114" s="23">
        <f t="shared" si="9"/>
        <v>0</v>
      </c>
    </row>
    <row r="115" spans="1:5" ht="24.95" customHeight="1" x14ac:dyDescent="0.25">
      <c r="A115" s="40" t="s">
        <v>113</v>
      </c>
      <c r="B115" s="41"/>
      <c r="C115" s="41"/>
      <c r="D115" s="41"/>
      <c r="E115" s="42"/>
    </row>
    <row r="116" spans="1:5" ht="24.6" customHeight="1" x14ac:dyDescent="0.25">
      <c r="A116" s="29" t="s">
        <v>95</v>
      </c>
      <c r="B116" s="2">
        <v>36</v>
      </c>
      <c r="C116" s="2" t="s">
        <v>85</v>
      </c>
      <c r="D116" s="5"/>
      <c r="E116" s="23">
        <f t="shared" ref="E116:E123" si="10">B116*D116</f>
        <v>0</v>
      </c>
    </row>
    <row r="117" spans="1:5" ht="24.95" customHeight="1" x14ac:dyDescent="0.25">
      <c r="A117" s="29" t="s">
        <v>96</v>
      </c>
      <c r="B117" s="2">
        <v>36</v>
      </c>
      <c r="C117" s="2" t="s">
        <v>85</v>
      </c>
      <c r="D117" s="5"/>
      <c r="E117" s="23">
        <f t="shared" si="10"/>
        <v>0</v>
      </c>
    </row>
    <row r="118" spans="1:5" ht="24.95" customHeight="1" x14ac:dyDescent="0.25">
      <c r="A118" s="40" t="s">
        <v>114</v>
      </c>
      <c r="B118" s="41"/>
      <c r="C118" s="41"/>
      <c r="D118" s="41"/>
      <c r="E118" s="42"/>
    </row>
    <row r="119" spans="1:5" ht="24.95" customHeight="1" x14ac:dyDescent="0.25">
      <c r="A119" s="29" t="s">
        <v>97</v>
      </c>
      <c r="B119" s="2">
        <v>36</v>
      </c>
      <c r="C119" s="2" t="s">
        <v>85</v>
      </c>
      <c r="D119" s="5"/>
      <c r="E119" s="23">
        <f t="shared" ref="E119:E120" si="11">B119*D119</f>
        <v>0</v>
      </c>
    </row>
    <row r="120" spans="1:5" ht="24.95" customHeight="1" x14ac:dyDescent="0.25">
      <c r="A120" s="29" t="s">
        <v>98</v>
      </c>
      <c r="B120" s="2">
        <v>36</v>
      </c>
      <c r="C120" s="2" t="s">
        <v>85</v>
      </c>
      <c r="D120" s="5"/>
      <c r="E120" s="23">
        <f t="shared" si="11"/>
        <v>0</v>
      </c>
    </row>
    <row r="121" spans="1:5" ht="24.95" customHeight="1" x14ac:dyDescent="0.25">
      <c r="A121" s="30" t="s">
        <v>99</v>
      </c>
      <c r="B121" s="2">
        <v>20</v>
      </c>
      <c r="C121" s="2" t="s">
        <v>31</v>
      </c>
      <c r="D121" s="5"/>
      <c r="E121" s="23">
        <f t="shared" si="10"/>
        <v>0</v>
      </c>
    </row>
    <row r="122" spans="1:5" ht="24.95" customHeight="1" x14ac:dyDescent="0.25">
      <c r="A122" s="30" t="s">
        <v>100</v>
      </c>
      <c r="B122" s="2">
        <v>25</v>
      </c>
      <c r="C122" s="2" t="s">
        <v>31</v>
      </c>
      <c r="D122" s="5"/>
      <c r="E122" s="23">
        <f t="shared" si="10"/>
        <v>0</v>
      </c>
    </row>
    <row r="123" spans="1:5" ht="30" customHeight="1" x14ac:dyDescent="0.25">
      <c r="A123" s="30" t="s">
        <v>101</v>
      </c>
      <c r="B123" s="2">
        <v>10</v>
      </c>
      <c r="C123" s="2" t="s">
        <v>31</v>
      </c>
      <c r="D123" s="5"/>
      <c r="E123" s="23">
        <f t="shared" si="10"/>
        <v>0</v>
      </c>
    </row>
    <row r="124" spans="1:5" ht="30" customHeight="1" thickBot="1" x14ac:dyDescent="0.3">
      <c r="A124" s="37" t="s">
        <v>33</v>
      </c>
      <c r="B124" s="38"/>
      <c r="C124" s="38"/>
      <c r="D124" s="39"/>
      <c r="E124" s="33">
        <f>E109+E110+E111+E112+E113+E114+E116+E117+E119+E120+E121+E122+E123</f>
        <v>0</v>
      </c>
    </row>
    <row r="125" spans="1:5" ht="30" customHeight="1" thickBot="1" x14ac:dyDescent="0.3">
      <c r="A125" s="52" t="s">
        <v>102</v>
      </c>
      <c r="B125" s="53"/>
      <c r="C125" s="53"/>
      <c r="D125" s="53"/>
      <c r="E125" s="54"/>
    </row>
    <row r="126" spans="1:5" ht="30" customHeight="1" x14ac:dyDescent="0.25">
      <c r="A126" s="55" t="s">
        <v>103</v>
      </c>
      <c r="B126" s="56"/>
      <c r="C126" s="56"/>
      <c r="D126" s="57"/>
      <c r="E126" s="34">
        <f>E29+E43+E54+E67+E82+E87+E94+E106+E124</f>
        <v>0</v>
      </c>
    </row>
    <row r="127" spans="1:5" ht="30" customHeight="1" x14ac:dyDescent="0.25">
      <c r="A127" s="58" t="s">
        <v>104</v>
      </c>
      <c r="B127" s="59"/>
      <c r="C127" s="59"/>
      <c r="D127" s="60"/>
      <c r="E127" s="35">
        <f>E126*0.21</f>
        <v>0</v>
      </c>
    </row>
    <row r="128" spans="1:5" ht="30" customHeight="1" thickBot="1" x14ac:dyDescent="0.3">
      <c r="A128" s="61" t="s">
        <v>105</v>
      </c>
      <c r="B128" s="62"/>
      <c r="C128" s="62"/>
      <c r="D128" s="63"/>
      <c r="E128" s="36">
        <f>E126+E127</f>
        <v>0</v>
      </c>
    </row>
    <row r="129" spans="1:5" ht="71.25" customHeight="1" x14ac:dyDescent="0.25">
      <c r="A129" s="67" t="s">
        <v>115</v>
      </c>
      <c r="B129" s="68"/>
      <c r="C129" s="68"/>
      <c r="D129" s="68"/>
      <c r="E129" s="69"/>
    </row>
    <row r="130" spans="1:5" ht="15.75" x14ac:dyDescent="0.25">
      <c r="A130" s="6"/>
      <c r="B130" s="7"/>
      <c r="C130" s="7"/>
      <c r="D130" s="7"/>
      <c r="E130" s="8"/>
    </row>
    <row r="131" spans="1:5" ht="15" customHeight="1" x14ac:dyDescent="0.25">
      <c r="A131" s="6" t="s">
        <v>106</v>
      </c>
      <c r="B131" s="7"/>
      <c r="C131" s="7"/>
      <c r="D131" s="7"/>
      <c r="E131" s="8"/>
    </row>
    <row r="132" spans="1:5" ht="15.75" x14ac:dyDescent="0.25">
      <c r="A132" s="9"/>
      <c r="B132" s="10"/>
      <c r="C132" s="10"/>
      <c r="D132" s="10"/>
      <c r="E132" s="11"/>
    </row>
    <row r="133" spans="1:5" ht="15.75" x14ac:dyDescent="0.25">
      <c r="A133" s="9"/>
      <c r="B133" s="10"/>
      <c r="C133" s="10"/>
      <c r="D133" s="10"/>
      <c r="E133" s="11"/>
    </row>
    <row r="134" spans="1:5" ht="15.75" x14ac:dyDescent="0.25">
      <c r="A134" s="9"/>
      <c r="B134" s="10"/>
      <c r="C134" s="10"/>
      <c r="D134" s="43"/>
      <c r="E134" s="44"/>
    </row>
    <row r="135" spans="1:5" ht="15.75" x14ac:dyDescent="0.25">
      <c r="A135" s="9"/>
      <c r="B135" s="10"/>
      <c r="C135" s="10"/>
      <c r="D135" s="45" t="s">
        <v>107</v>
      </c>
      <c r="E135" s="46"/>
    </row>
    <row r="136" spans="1:5" ht="16.5" thickBot="1" x14ac:dyDescent="0.3">
      <c r="A136" s="12"/>
      <c r="B136" s="13"/>
      <c r="C136" s="13"/>
      <c r="D136" s="47"/>
      <c r="E136" s="48"/>
    </row>
  </sheetData>
  <sheetProtection algorithmName="SHA-512" hashValue="4PchgdhQKyhwXRs3TaJq8bwORFJ16dxzWfT/vJLC/PqFb5BaGyHHV5nF53hdVUKy5gi5mHM9bPok3W3qUgNYrg==" saltValue="HaAtfMyuEQ087h9ET/FCqg==" spinCount="100000" sheet="1" objects="1" scenarios="1"/>
  <protectedRanges>
    <protectedRange sqref="A131:E134" name="Oblast10"/>
    <protectedRange sqref="B9:E17" name="Oblast1"/>
    <protectedRange sqref="D23:D28" name="Oblast2"/>
    <protectedRange sqref="D33:D42 D62" name="Oblast3"/>
    <protectedRange sqref="D58:D61 D63:D66" name="Oblast4"/>
    <protectedRange sqref="D70:D81" name="Oblast7"/>
    <protectedRange sqref="D85:D86" name="Oblast8"/>
    <protectedRange sqref="D90:D93 D109:D123 D97:D105" name="Oblast9"/>
    <protectedRange sqref="D46:D53" name="Oblast4_7"/>
  </protectedRanges>
  <mergeCells count="52">
    <mergeCell ref="A44:E44"/>
    <mergeCell ref="A54:D54"/>
    <mergeCell ref="B13:E13"/>
    <mergeCell ref="A1:E1"/>
    <mergeCell ref="A2:E3"/>
    <mergeCell ref="A4:E4"/>
    <mergeCell ref="B5:E5"/>
    <mergeCell ref="B6:E6"/>
    <mergeCell ref="B7:E7"/>
    <mergeCell ref="A8:E8"/>
    <mergeCell ref="B9:E9"/>
    <mergeCell ref="B10:E10"/>
    <mergeCell ref="B11:E11"/>
    <mergeCell ref="B12:E12"/>
    <mergeCell ref="A43:D43"/>
    <mergeCell ref="B14:E14"/>
    <mergeCell ref="B15:E15"/>
    <mergeCell ref="B16:E16"/>
    <mergeCell ref="B17:E17"/>
    <mergeCell ref="A18:E18"/>
    <mergeCell ref="A19:E19"/>
    <mergeCell ref="A27:E27"/>
    <mergeCell ref="A38:E38"/>
    <mergeCell ref="A20:E20"/>
    <mergeCell ref="A22:E22"/>
    <mergeCell ref="A29:D29"/>
    <mergeCell ref="A30:E30"/>
    <mergeCell ref="A32:E32"/>
    <mergeCell ref="A88:E88"/>
    <mergeCell ref="A55:E55"/>
    <mergeCell ref="A67:D67"/>
    <mergeCell ref="A57:E57"/>
    <mergeCell ref="A62:E62"/>
    <mergeCell ref="A68:E68"/>
    <mergeCell ref="A82:D82"/>
    <mergeCell ref="A83:E83"/>
    <mergeCell ref="A87:D87"/>
    <mergeCell ref="A124:D124"/>
    <mergeCell ref="A118:E118"/>
    <mergeCell ref="D134:E134"/>
    <mergeCell ref="D135:E136"/>
    <mergeCell ref="A94:D94"/>
    <mergeCell ref="A125:E125"/>
    <mergeCell ref="A126:D126"/>
    <mergeCell ref="A127:D127"/>
    <mergeCell ref="A128:D128"/>
    <mergeCell ref="A95:E95"/>
    <mergeCell ref="A106:D106"/>
    <mergeCell ref="A101:E101"/>
    <mergeCell ref="A107:E107"/>
    <mergeCell ref="A115:E115"/>
    <mergeCell ref="A129:E129"/>
  </mergeCells>
  <pageMargins left="0.25" right="0.25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Příl. č2 ZD Krycí list nabídky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2021-11-02T10:58:01Z</dcterms:created>
  <dcterms:modified xsi:type="dcterms:W3CDTF">2021-11-15T13:26:38Z</dcterms:modified>
  <cp:category/>
  <cp:contentStatus/>
</cp:coreProperties>
</file>